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2" i="1" l="1"/>
  <c r="O13" i="1" l="1"/>
  <c r="O12" i="1"/>
  <c r="O11" i="1"/>
  <c r="O9" i="1"/>
  <c r="O8" i="1"/>
  <c r="O4" i="1"/>
  <c r="O16" i="1" s="1"/>
  <c r="M13" i="1"/>
  <c r="M12" i="1"/>
  <c r="M11" i="1"/>
  <c r="O10" i="1"/>
  <c r="M10" i="1"/>
  <c r="M9" i="1"/>
  <c r="M8" i="1"/>
  <c r="M4" i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M16" i="1"/>
  <c r="M22" i="1" l="1"/>
  <c r="L22" i="1"/>
  <c r="I23" i="1"/>
  <c r="H23" i="1"/>
  <c r="K20" i="1"/>
  <c r="F23" i="1"/>
  <c r="E23" i="1"/>
  <c r="L23" i="1" s="1"/>
  <c r="M20" i="1"/>
  <c r="L20" i="1"/>
  <c r="G23" i="1"/>
  <c r="K22" i="1"/>
  <c r="O20" i="1"/>
  <c r="O23" i="1" s="1"/>
  <c r="N23" i="1" s="1"/>
  <c r="N16" i="1"/>
  <c r="N20" i="1" s="1"/>
  <c r="D17" i="1"/>
  <c r="K23" i="1" l="1"/>
  <c r="M23" i="1"/>
</calcChain>
</file>

<file path=xl/sharedStrings.xml><?xml version="1.0" encoding="utf-8"?>
<sst xmlns="http://schemas.openxmlformats.org/spreadsheetml/2006/main" count="140" uniqueCount="91">
  <si>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</si>
  <si>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</si>
  <si>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</si>
  <si>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</si>
  <si>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</si>
  <si>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</si>
  <si>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</si>
  <si>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</si>
  <si>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</si>
  <si>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</si>
  <si>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</si>
  <si>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</si>
  <si>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</si>
  <si>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</si>
  <si>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</si>
  <si>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</si>
  <si>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</si>
  <si>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</si>
  <si>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</si>
  <si>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</si>
  <si>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</si>
  <si>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</si>
  <si>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</si>
  <si>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</si>
  <si>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</si>
  <si>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</si>
  <si>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</si>
  <si>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</si>
  <si>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</si>
  <si>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</si>
  <si>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</si>
  <si>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</si>
  <si>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</si>
  <si>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</si>
  <si>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</si>
  <si>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</si>
  <si>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Manse PP</t>
  </si>
  <si>
    <t>11.</t>
  </si>
  <si>
    <t>mS</t>
  </si>
  <si>
    <t>superpesiskarsinta</t>
  </si>
  <si>
    <t>8.</t>
  </si>
  <si>
    <t>play off</t>
  </si>
  <si>
    <t>9.</t>
  </si>
  <si>
    <t>10.</t>
  </si>
  <si>
    <t>karsintasarja</t>
  </si>
  <si>
    <t>Heidi Repo</t>
  </si>
  <si>
    <t>24.1.1976</t>
  </si>
  <si>
    <t>Manse PP = Mansen Pesäpallo, Tampere  (1978)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</si>
  <si>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</si>
  <si>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</si>
  <si>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</si>
  <si>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</si>
  <si>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</si>
  <si>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</si>
  <si>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</si>
  <si>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****</t>
  </si>
  <si>
    <t>suomensarja</t>
  </si>
  <si>
    <t>03.05. 1992  Manse PP - Kiri  7-8</t>
  </si>
  <si>
    <t xml:space="preserve">  16 v   3 kk   9 pv</t>
  </si>
  <si>
    <t>20.05. 1992  Manse PP - ViPa  2-11</t>
  </si>
  <si>
    <t xml:space="preserve">  16 v   3 kk 26 pv</t>
  </si>
  <si>
    <t>36.  ottelu</t>
  </si>
  <si>
    <t>06.07. 1996  Pesäkarhut - Manse PP  1-0  (3-2, 4-4)</t>
  </si>
  <si>
    <t xml:space="preserve">  20 v   5 kk 10 pv</t>
  </si>
  <si>
    <t>ykköspesis</t>
  </si>
  <si>
    <t>myöh. Härmä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</si>
  <si>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</si>
  <si>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</si>
  <si>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</si>
  <si>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</si>
  <si>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</si>
  <si>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</si>
  <si>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</si>
  <si>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</si>
  <si>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</si>
  <si>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</si>
  <si>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</si>
  <si>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</si>
  <si>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</si>
  <si>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</si>
  <si>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</si>
  <si>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11.09. 1993  Sotkamo</t>
  </si>
  <si>
    <t xml:space="preserve">  2-15</t>
  </si>
  <si>
    <t>I p</t>
  </si>
  <si>
    <t>Jarkko Kovalainen</t>
  </si>
  <si>
    <t>328</t>
  </si>
  <si>
    <t>2k</t>
  </si>
  <si>
    <t>6/11</t>
  </si>
  <si>
    <t>3/4</t>
  </si>
  <si>
    <t>1/3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</si>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</sst>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1" quotePrefix="1" applyNumberFormat="1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left"/>
    </xf>
    <xf numFmtId="49" fontId="2" fillId="10" borderId="11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15" xfId="0" applyFont="1" applyFill="1" applyBorder="1"/>
    <xf numFmtId="49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2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5" t="s">
        <v>65</v>
      </c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1992</v>
      </c>
      <c r="C4" s="42" t="s">
        <v>35</v>
      </c>
      <c r="D4" s="41" t="s">
        <v>36</v>
      </c>
      <c r="E4" s="27">
        <v>21</v>
      </c>
      <c r="F4" s="27">
        <v>0</v>
      </c>
      <c r="G4" s="27">
        <v>1</v>
      </c>
      <c r="H4" s="27">
        <v>7</v>
      </c>
      <c r="I4" s="27">
        <v>29</v>
      </c>
      <c r="J4" s="27">
        <v>20</v>
      </c>
      <c r="K4" s="27">
        <v>6</v>
      </c>
      <c r="L4" s="27">
        <v>2</v>
      </c>
      <c r="M4" s="27">
        <f>SUM(F4+G4)</f>
        <v>1</v>
      </c>
      <c r="N4" s="62">
        <v>0.50900000000000001</v>
      </c>
      <c r="O4" s="25">
        <f t="shared" ref="O4:O9" si="0">PRODUCT(I4/N4)</f>
        <v>56.974459724950883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1993</v>
      </c>
      <c r="C5" s="85"/>
      <c r="D5" s="86" t="s">
        <v>36</v>
      </c>
      <c r="E5" s="87"/>
      <c r="F5" s="88" t="s">
        <v>64</v>
      </c>
      <c r="G5" s="89"/>
      <c r="H5" s="90"/>
      <c r="I5" s="85"/>
      <c r="J5" s="85"/>
      <c r="K5" s="85"/>
      <c r="L5" s="85"/>
      <c r="M5" s="85"/>
      <c r="N5" s="91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1994</v>
      </c>
      <c r="C6" s="85"/>
      <c r="D6" s="86" t="s">
        <v>36</v>
      </c>
      <c r="E6" s="87"/>
      <c r="F6" s="88" t="s">
        <v>64</v>
      </c>
      <c r="G6" s="89"/>
      <c r="H6" s="90"/>
      <c r="I6" s="85"/>
      <c r="J6" s="85"/>
      <c r="K6" s="85"/>
      <c r="L6" s="85"/>
      <c r="M6" s="85"/>
      <c r="N6" s="91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1995</v>
      </c>
      <c r="C7" s="85"/>
      <c r="D7" s="86" t="s">
        <v>36</v>
      </c>
      <c r="E7" s="85"/>
      <c r="F7" s="88" t="s">
        <v>64</v>
      </c>
      <c r="G7" s="89"/>
      <c r="H7" s="90"/>
      <c r="I7" s="85"/>
      <c r="J7" s="85"/>
      <c r="K7" s="85"/>
      <c r="L7" s="85"/>
      <c r="M7" s="85"/>
      <c r="N7" s="9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93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1996</v>
      </c>
      <c r="C8" s="42" t="s">
        <v>37</v>
      </c>
      <c r="D8" s="41" t="s">
        <v>36</v>
      </c>
      <c r="E8" s="27">
        <v>20</v>
      </c>
      <c r="F8" s="27">
        <v>1</v>
      </c>
      <c r="G8" s="27">
        <v>7</v>
      </c>
      <c r="H8" s="27">
        <v>20</v>
      </c>
      <c r="I8" s="27">
        <v>82</v>
      </c>
      <c r="J8" s="27">
        <v>25</v>
      </c>
      <c r="K8" s="27">
        <v>30</v>
      </c>
      <c r="L8" s="27">
        <v>19</v>
      </c>
      <c r="M8" s="27">
        <f t="shared" ref="M8:M13" si="1">PRODUCT(F8+G8)</f>
        <v>8</v>
      </c>
      <c r="N8" s="30">
        <v>0.48799999999999999</v>
      </c>
      <c r="O8" s="25">
        <f t="shared" si="0"/>
        <v>168.03278688524591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 t="s">
        <v>38</v>
      </c>
      <c r="AC8" s="27"/>
      <c r="AD8" s="27"/>
      <c r="AE8" s="27"/>
      <c r="AF8" s="50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1997</v>
      </c>
      <c r="C9" s="42" t="s">
        <v>40</v>
      </c>
      <c r="D9" s="41" t="s">
        <v>36</v>
      </c>
      <c r="E9" s="27">
        <v>22</v>
      </c>
      <c r="F9" s="27">
        <v>1</v>
      </c>
      <c r="G9" s="27">
        <v>7</v>
      </c>
      <c r="H9" s="27">
        <v>30</v>
      </c>
      <c r="I9" s="27">
        <v>99</v>
      </c>
      <c r="J9" s="27">
        <v>23</v>
      </c>
      <c r="K9" s="27">
        <v>44</v>
      </c>
      <c r="L9" s="27">
        <v>24</v>
      </c>
      <c r="M9" s="27">
        <f t="shared" si="1"/>
        <v>8</v>
      </c>
      <c r="N9" s="30">
        <v>0.56599999999999995</v>
      </c>
      <c r="O9" s="25">
        <f t="shared" si="0"/>
        <v>174.91166077738518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1998</v>
      </c>
      <c r="C10" s="42" t="s">
        <v>42</v>
      </c>
      <c r="D10" s="41" t="s">
        <v>36</v>
      </c>
      <c r="E10" s="27">
        <v>22</v>
      </c>
      <c r="F10" s="27">
        <v>0</v>
      </c>
      <c r="G10" s="27">
        <v>5</v>
      </c>
      <c r="H10" s="27">
        <v>13</v>
      </c>
      <c r="I10" s="27">
        <v>75</v>
      </c>
      <c r="J10" s="27">
        <v>20</v>
      </c>
      <c r="K10" s="27">
        <v>29</v>
      </c>
      <c r="L10" s="27">
        <v>21</v>
      </c>
      <c r="M10" s="27">
        <f t="shared" si="1"/>
        <v>5</v>
      </c>
      <c r="N10" s="30">
        <v>0.49</v>
      </c>
      <c r="O10" s="25">
        <f>PRODUCT(I10/N10)</f>
        <v>153.06122448979593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1999</v>
      </c>
      <c r="C11" s="42" t="s">
        <v>43</v>
      </c>
      <c r="D11" s="41" t="s">
        <v>36</v>
      </c>
      <c r="E11" s="27">
        <v>22</v>
      </c>
      <c r="F11" s="27">
        <v>0</v>
      </c>
      <c r="G11" s="27">
        <v>2</v>
      </c>
      <c r="H11" s="27">
        <v>13</v>
      </c>
      <c r="I11" s="27">
        <v>76</v>
      </c>
      <c r="J11" s="27">
        <v>19</v>
      </c>
      <c r="K11" s="27">
        <v>27</v>
      </c>
      <c r="L11" s="27">
        <v>28</v>
      </c>
      <c r="M11" s="27">
        <f t="shared" si="1"/>
        <v>2</v>
      </c>
      <c r="N11" s="30">
        <v>0.52800000000000002</v>
      </c>
      <c r="O11" s="25">
        <f>PRODUCT(I11/N11)</f>
        <v>143.93939393939394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0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2000</v>
      </c>
      <c r="C12" s="42" t="s">
        <v>37</v>
      </c>
      <c r="D12" s="41" t="s">
        <v>36</v>
      </c>
      <c r="E12" s="27">
        <v>22</v>
      </c>
      <c r="F12" s="27">
        <v>1</v>
      </c>
      <c r="G12" s="27">
        <v>12</v>
      </c>
      <c r="H12" s="27">
        <v>14</v>
      </c>
      <c r="I12" s="27">
        <v>77</v>
      </c>
      <c r="J12" s="27">
        <v>24</v>
      </c>
      <c r="K12" s="27">
        <v>23</v>
      </c>
      <c r="L12" s="27">
        <v>17</v>
      </c>
      <c r="M12" s="27">
        <f t="shared" si="1"/>
        <v>13</v>
      </c>
      <c r="N12" s="30">
        <v>0.435</v>
      </c>
      <c r="O12" s="25">
        <f>PRODUCT(I12/N12)</f>
        <v>177.01149425287358</v>
      </c>
      <c r="P12" s="27"/>
      <c r="Q12" s="27"/>
      <c r="R12" s="27"/>
      <c r="S12" s="27"/>
      <c r="T12" s="27"/>
      <c r="U12" s="28">
        <v>6</v>
      </c>
      <c r="V12" s="28">
        <v>0</v>
      </c>
      <c r="W12" s="28">
        <v>4</v>
      </c>
      <c r="X12" s="28">
        <v>3</v>
      </c>
      <c r="Y12" s="28">
        <v>16</v>
      </c>
      <c r="Z12" s="63"/>
      <c r="AA12" s="27"/>
      <c r="AB12" s="27"/>
      <c r="AC12" s="27"/>
      <c r="AD12" s="27"/>
      <c r="AE12" s="27"/>
      <c r="AF12" s="50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2001</v>
      </c>
      <c r="C13" s="42" t="s">
        <v>35</v>
      </c>
      <c r="D13" s="41" t="s">
        <v>36</v>
      </c>
      <c r="E13" s="27">
        <v>23</v>
      </c>
      <c r="F13" s="27">
        <v>1</v>
      </c>
      <c r="G13" s="27">
        <v>17</v>
      </c>
      <c r="H13" s="27">
        <v>6</v>
      </c>
      <c r="I13" s="27">
        <v>73</v>
      </c>
      <c r="J13" s="27">
        <v>10</v>
      </c>
      <c r="K13" s="27">
        <v>19</v>
      </c>
      <c r="L13" s="27">
        <v>26</v>
      </c>
      <c r="M13" s="27">
        <f t="shared" si="1"/>
        <v>18</v>
      </c>
      <c r="N13" s="30">
        <v>0.45600000000000002</v>
      </c>
      <c r="O13" s="25">
        <f>PRODUCT(I13/N13)</f>
        <v>160.08771929824562</v>
      </c>
      <c r="P13" s="27"/>
      <c r="Q13" s="27"/>
      <c r="R13" s="27"/>
      <c r="S13" s="27"/>
      <c r="T13" s="27"/>
      <c r="U13" s="28">
        <v>7</v>
      </c>
      <c r="V13" s="28">
        <v>0</v>
      </c>
      <c r="W13" s="28">
        <v>3</v>
      </c>
      <c r="X13" s="28">
        <v>1</v>
      </c>
      <c r="Y13" s="28">
        <v>12</v>
      </c>
      <c r="Z13" s="27"/>
      <c r="AA13" s="27"/>
      <c r="AB13" s="27"/>
      <c r="AC13" s="27"/>
      <c r="AD13" s="27"/>
      <c r="AE13" s="27"/>
      <c r="AF13" s="50" t="s">
        <v>44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 t="s">
        <v>55</v>
      </c>
      <c r="C14" s="42"/>
      <c r="D14" s="41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0">
        <v>2007</v>
      </c>
      <c r="C15" s="81"/>
      <c r="D15" s="82" t="s">
        <v>36</v>
      </c>
      <c r="E15" s="80"/>
      <c r="F15" s="84" t="s">
        <v>56</v>
      </c>
      <c r="G15" s="80"/>
      <c r="H15" s="80"/>
      <c r="I15" s="80"/>
      <c r="J15" s="80"/>
      <c r="K15" s="80"/>
      <c r="L15" s="80"/>
      <c r="M15" s="80"/>
      <c r="N15" s="83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2">SUM(E4:E15)</f>
        <v>152</v>
      </c>
      <c r="F16" s="19">
        <f t="shared" si="2"/>
        <v>4</v>
      </c>
      <c r="G16" s="19">
        <f t="shared" si="2"/>
        <v>51</v>
      </c>
      <c r="H16" s="19">
        <f t="shared" si="2"/>
        <v>103</v>
      </c>
      <c r="I16" s="19">
        <f t="shared" si="2"/>
        <v>511</v>
      </c>
      <c r="J16" s="19">
        <f t="shared" si="2"/>
        <v>141</v>
      </c>
      <c r="K16" s="19">
        <f t="shared" si="2"/>
        <v>178</v>
      </c>
      <c r="L16" s="19">
        <f t="shared" si="2"/>
        <v>137</v>
      </c>
      <c r="M16" s="19">
        <f t="shared" si="2"/>
        <v>55</v>
      </c>
      <c r="N16" s="31">
        <f>PRODUCT(I16/O16)</f>
        <v>0.49418833580557825</v>
      </c>
      <c r="O16" s="32">
        <f>SUM(O4:O15)</f>
        <v>1034.0187393678909</v>
      </c>
      <c r="P16" s="19">
        <f t="shared" ref="P16:AE16" si="3">SUM(P4:P15)</f>
        <v>0</v>
      </c>
      <c r="Q16" s="19">
        <f t="shared" si="3"/>
        <v>0</v>
      </c>
      <c r="R16" s="19">
        <f t="shared" si="3"/>
        <v>0</v>
      </c>
      <c r="S16" s="19">
        <f t="shared" si="3"/>
        <v>0</v>
      </c>
      <c r="T16" s="19">
        <f t="shared" si="3"/>
        <v>0</v>
      </c>
      <c r="U16" s="19">
        <f t="shared" si="3"/>
        <v>13</v>
      </c>
      <c r="V16" s="19">
        <f t="shared" si="3"/>
        <v>0</v>
      </c>
      <c r="W16" s="19">
        <f t="shared" si="3"/>
        <v>7</v>
      </c>
      <c r="X16" s="19">
        <f t="shared" si="3"/>
        <v>4</v>
      </c>
      <c r="Y16" s="19">
        <f t="shared" si="3"/>
        <v>28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3"/>
        <v>0</v>
      </c>
      <c r="AE16" s="19">
        <f t="shared" si="3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SUM(F16:H16)+((I16-F16-G16)/3)+(E16/3)+(Z16*25)+(AA16*25)+(AB16*10)+(AC16*25)+(AD16*20)+(AE16*15)+10</f>
        <v>370.66666666666669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48</v>
      </c>
      <c r="Q19" s="13"/>
      <c r="R19" s="13"/>
      <c r="S19" s="13"/>
      <c r="T19" s="64"/>
      <c r="U19" s="64"/>
      <c r="V19" s="64"/>
      <c r="W19" s="64"/>
      <c r="X19" s="64"/>
      <c r="Y19" s="13"/>
      <c r="Z19" s="13"/>
      <c r="AA19" s="13"/>
      <c r="AB19" s="13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3"/>
      <c r="E20" s="27">
        <f>PRODUCT(E16)</f>
        <v>152</v>
      </c>
      <c r="F20" s="27">
        <f>PRODUCT(F16)</f>
        <v>4</v>
      </c>
      <c r="G20" s="27">
        <f>PRODUCT(G16)</f>
        <v>51</v>
      </c>
      <c r="H20" s="27">
        <f>PRODUCT(H16)</f>
        <v>103</v>
      </c>
      <c r="I20" s="27">
        <f>PRODUCT(I16)</f>
        <v>511</v>
      </c>
      <c r="J20" s="1"/>
      <c r="K20" s="44">
        <f>PRODUCT((F20+G20)/E20)</f>
        <v>0.36184210526315791</v>
      </c>
      <c r="L20" s="44">
        <f>PRODUCT(H20/E20)</f>
        <v>0.67763157894736847</v>
      </c>
      <c r="M20" s="44">
        <f>PRODUCT(I20/E20)</f>
        <v>3.361842105263158</v>
      </c>
      <c r="N20" s="30">
        <f>PRODUCT(N16)</f>
        <v>0.49418833580557825</v>
      </c>
      <c r="O20" s="25">
        <f>PRODUCT(O16)</f>
        <v>1034.0187393678909</v>
      </c>
      <c r="P20" s="65" t="s">
        <v>49</v>
      </c>
      <c r="Q20" s="66"/>
      <c r="R20" s="66"/>
      <c r="S20" s="67" t="s">
        <v>57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 t="s">
        <v>50</v>
      </c>
      <c r="AE20" s="67"/>
      <c r="AF20" s="69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18</v>
      </c>
      <c r="C21" s="46"/>
      <c r="D21" s="47"/>
      <c r="E21" s="27"/>
      <c r="F21" s="27"/>
      <c r="G21" s="27"/>
      <c r="H21" s="27"/>
      <c r="I21" s="27"/>
      <c r="J21" s="1"/>
      <c r="K21" s="44"/>
      <c r="L21" s="44"/>
      <c r="M21" s="44"/>
      <c r="N21" s="30"/>
      <c r="O21" s="25">
        <v>0</v>
      </c>
      <c r="P21" s="70" t="s">
        <v>51</v>
      </c>
      <c r="Q21" s="71"/>
      <c r="R21" s="71"/>
      <c r="S21" s="72" t="s">
        <v>59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 t="s">
        <v>52</v>
      </c>
      <c r="AE21" s="72"/>
      <c r="AF21" s="74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8" t="s">
        <v>19</v>
      </c>
      <c r="C22" s="49"/>
      <c r="D22" s="50"/>
      <c r="E22" s="28">
        <f>PRODUCT(U16)</f>
        <v>13</v>
      </c>
      <c r="F22" s="28">
        <f>PRODUCT(V16)</f>
        <v>0</v>
      </c>
      <c r="G22" s="28">
        <f>PRODUCT(W16)</f>
        <v>7</v>
      </c>
      <c r="H22" s="28">
        <f>PRODUCT(X16)</f>
        <v>4</v>
      </c>
      <c r="I22" s="28">
        <f>PRODUCT(Y16)</f>
        <v>28</v>
      </c>
      <c r="J22" s="1"/>
      <c r="K22" s="51">
        <f>PRODUCT((F22+G22)/E22)</f>
        <v>0.53846153846153844</v>
      </c>
      <c r="L22" s="51">
        <f>PRODUCT(H22/E22)</f>
        <v>0.30769230769230771</v>
      </c>
      <c r="M22" s="51">
        <f>PRODUCT(I22/E22)</f>
        <v>2.1538461538461537</v>
      </c>
      <c r="N22" s="52">
        <f>PRODUCT(I22/O22)</f>
        <v>0.37333333333333335</v>
      </c>
      <c r="O22" s="25">
        <v>75</v>
      </c>
      <c r="P22" s="70" t="s">
        <v>53</v>
      </c>
      <c r="Q22" s="71"/>
      <c r="R22" s="71"/>
      <c r="S22" s="72" t="s">
        <v>57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 t="s">
        <v>50</v>
      </c>
      <c r="AE22" s="72"/>
      <c r="AF22" s="74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3" t="s">
        <v>20</v>
      </c>
      <c r="C23" s="54"/>
      <c r="D23" s="55"/>
      <c r="E23" s="19">
        <f>SUM(E20:E22)</f>
        <v>165</v>
      </c>
      <c r="F23" s="19">
        <f>SUM(F20:F22)</f>
        <v>4</v>
      </c>
      <c r="G23" s="19">
        <f>SUM(G20:G22)</f>
        <v>58</v>
      </c>
      <c r="H23" s="19">
        <f>SUM(H20:H22)</f>
        <v>107</v>
      </c>
      <c r="I23" s="19">
        <f>SUM(I20:I22)</f>
        <v>539</v>
      </c>
      <c r="J23" s="1"/>
      <c r="K23" s="56">
        <f>PRODUCT((F23+G23)/E23)</f>
        <v>0.37575757575757573</v>
      </c>
      <c r="L23" s="56">
        <f>PRODUCT(H23/E23)</f>
        <v>0.64848484848484844</v>
      </c>
      <c r="M23" s="56">
        <f>PRODUCT(I23/E23)</f>
        <v>3.2666666666666666</v>
      </c>
      <c r="N23" s="31">
        <f>PRODUCT(I23/O23)</f>
        <v>0.4860152320845495</v>
      </c>
      <c r="O23" s="25">
        <f>SUM(O20:O22)</f>
        <v>1109.0187393678909</v>
      </c>
      <c r="P23" s="75" t="s">
        <v>54</v>
      </c>
      <c r="Q23" s="76"/>
      <c r="R23" s="76"/>
      <c r="S23" s="77" t="s">
        <v>62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 t="s">
        <v>61</v>
      </c>
      <c r="AE23" s="77"/>
      <c r="AF23" s="79" t="s">
        <v>63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9" customFormat="1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9"/>
      <c r="AI37" s="59"/>
      <c r="AJ37" s="59"/>
      <c r="AK37" s="59"/>
      <c r="AL37" s="5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9"/>
      <c r="AI38" s="59"/>
      <c r="AJ38" s="59"/>
      <c r="AK38" s="59"/>
      <c r="AL38" s="5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14.140625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4" t="s">
        <v>66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90"/>
      <c r="Y1" s="97"/>
      <c r="Z1" s="97"/>
      <c r="AA1" s="97"/>
      <c r="AB1" s="97"/>
      <c r="AC1" s="97"/>
      <c r="AD1" s="97"/>
    </row>
    <row r="2" spans="1:30" x14ac:dyDescent="0.25">
      <c r="A2" s="9"/>
      <c r="B2" s="112" t="s">
        <v>45</v>
      </c>
      <c r="C2" s="113" t="s">
        <v>46</v>
      </c>
      <c r="D2" s="113" t="s">
        <v>65</v>
      </c>
      <c r="E2" s="113"/>
      <c r="F2" s="1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2"/>
      <c r="Y2" s="97"/>
      <c r="Z2" s="97"/>
      <c r="AA2" s="97"/>
      <c r="AB2" s="97"/>
      <c r="AC2" s="97"/>
      <c r="AD2" s="97"/>
    </row>
    <row r="3" spans="1:30" x14ac:dyDescent="0.25">
      <c r="A3" s="9"/>
      <c r="B3" s="99" t="s">
        <v>67</v>
      </c>
      <c r="C3" s="23" t="s">
        <v>68</v>
      </c>
      <c r="D3" s="100" t="s">
        <v>69</v>
      </c>
      <c r="E3" s="101" t="s">
        <v>1</v>
      </c>
      <c r="F3" s="25"/>
      <c r="G3" s="102" t="s">
        <v>70</v>
      </c>
      <c r="H3" s="103" t="s">
        <v>71</v>
      </c>
      <c r="I3" s="103" t="s">
        <v>31</v>
      </c>
      <c r="J3" s="18" t="s">
        <v>72</v>
      </c>
      <c r="K3" s="104" t="s">
        <v>73</v>
      </c>
      <c r="L3" s="104" t="s">
        <v>74</v>
      </c>
      <c r="M3" s="102" t="s">
        <v>75</v>
      </c>
      <c r="N3" s="102" t="s">
        <v>30</v>
      </c>
      <c r="O3" s="103" t="s">
        <v>76</v>
      </c>
      <c r="P3" s="102" t="s">
        <v>71</v>
      </c>
      <c r="Q3" s="102" t="s">
        <v>3</v>
      </c>
      <c r="R3" s="102">
        <v>1</v>
      </c>
      <c r="S3" s="102">
        <v>2</v>
      </c>
      <c r="T3" s="102">
        <v>3</v>
      </c>
      <c r="U3" s="102" t="s">
        <v>77</v>
      </c>
      <c r="V3" s="18" t="s">
        <v>21</v>
      </c>
      <c r="W3" s="17" t="s">
        <v>78</v>
      </c>
      <c r="X3" s="17" t="s">
        <v>79</v>
      </c>
      <c r="Y3" s="97"/>
      <c r="Z3" s="97"/>
      <c r="AA3" s="97"/>
      <c r="AB3" s="97"/>
      <c r="AC3" s="97"/>
      <c r="AD3" s="97"/>
    </row>
    <row r="4" spans="1:30" x14ac:dyDescent="0.25">
      <c r="A4" s="9"/>
      <c r="B4" s="115" t="s">
        <v>81</v>
      </c>
      <c r="C4" s="116" t="s">
        <v>82</v>
      </c>
      <c r="D4" s="117" t="s">
        <v>80</v>
      </c>
      <c r="E4" s="118" t="s">
        <v>36</v>
      </c>
      <c r="F4" s="114"/>
      <c r="G4" s="119">
        <v>1</v>
      </c>
      <c r="H4" s="119"/>
      <c r="I4" s="119"/>
      <c r="J4" s="119" t="s">
        <v>86</v>
      </c>
      <c r="K4" s="120">
        <v>2</v>
      </c>
      <c r="L4" s="119" t="s">
        <v>83</v>
      </c>
      <c r="M4" s="119">
        <v>1</v>
      </c>
      <c r="N4" s="119">
        <v>1</v>
      </c>
      <c r="O4" s="121"/>
      <c r="P4" s="121">
        <v>6</v>
      </c>
      <c r="Q4" s="122" t="s">
        <v>87</v>
      </c>
      <c r="R4" s="122" t="s">
        <v>88</v>
      </c>
      <c r="S4" s="122" t="s">
        <v>89</v>
      </c>
      <c r="T4" s="122" t="s">
        <v>90</v>
      </c>
      <c r="U4" s="122" t="s">
        <v>90</v>
      </c>
      <c r="V4" s="123">
        <v>0.54545454545454541</v>
      </c>
      <c r="W4" s="124" t="s">
        <v>84</v>
      </c>
      <c r="X4" s="125" t="s">
        <v>85</v>
      </c>
      <c r="Y4" s="97"/>
      <c r="Z4" s="97"/>
      <c r="AA4" s="97"/>
      <c r="AB4" s="97"/>
      <c r="AC4" s="97"/>
      <c r="AD4" s="97"/>
    </row>
    <row r="5" spans="1:30" x14ac:dyDescent="0.25">
      <c r="A5" s="24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2"/>
      <c r="Y5" s="97"/>
      <c r="Z5" s="97"/>
      <c r="AA5" s="97"/>
      <c r="AB5" s="97"/>
      <c r="AC5" s="97"/>
      <c r="AD5" s="97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2019-01-30T12:12:11Z</dcterms:modified>
</cp:coreProperties>
</file>